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380" windowHeight="13830"/>
  </bookViews>
  <sheets>
    <sheet name="Ranking_WMP" sheetId="4" r:id="rId1"/>
  </sheets>
  <calcPr calcId="125725"/>
</workbook>
</file>

<file path=xl/calcChain.xml><?xml version="1.0" encoding="utf-8"?>
<calcChain xmlns="http://schemas.openxmlformats.org/spreadsheetml/2006/main">
  <c r="M12" i="4"/>
  <c r="U21"/>
  <c r="S21"/>
  <c r="Q21"/>
  <c r="O21"/>
  <c r="M21"/>
  <c r="K21"/>
  <c r="H21"/>
  <c r="F21"/>
  <c r="D21"/>
  <c r="U12"/>
  <c r="S12"/>
  <c r="Q12"/>
  <c r="O12"/>
  <c r="O24" s="1"/>
  <c r="K12"/>
  <c r="K24" s="1"/>
  <c r="H12"/>
  <c r="F12"/>
  <c r="F24" s="1"/>
  <c r="D12"/>
  <c r="S24"/>
  <c r="S27" s="1"/>
  <c r="S28" s="1"/>
  <c r="S13"/>
  <c r="H24"/>
  <c r="H13" s="1"/>
  <c r="Q24"/>
  <c r="Q27"/>
  <c r="Q28" s="1"/>
  <c r="D24"/>
  <c r="D27" s="1"/>
  <c r="D28" s="1"/>
  <c r="M24"/>
  <c r="M27" s="1"/>
  <c r="M28" s="1"/>
  <c r="U24"/>
  <c r="U27" s="1"/>
  <c r="U28" s="1"/>
  <c r="S22"/>
  <c r="Q22"/>
  <c r="Q13"/>
  <c r="D22"/>
  <c r="U13"/>
  <c r="M13"/>
  <c r="D13"/>
  <c r="M22" l="1"/>
  <c r="K13"/>
  <c r="K27"/>
  <c r="K28" s="1"/>
  <c r="K22"/>
  <c r="F27"/>
  <c r="F28" s="1"/>
  <c r="F13"/>
  <c r="F22"/>
  <c r="O27"/>
  <c r="O28" s="1"/>
  <c r="O13"/>
  <c r="O22"/>
  <c r="U22"/>
  <c r="H27"/>
  <c r="H28" s="1"/>
  <c r="H22"/>
</calcChain>
</file>

<file path=xl/sharedStrings.xml><?xml version="1.0" encoding="utf-8"?>
<sst xmlns="http://schemas.openxmlformats.org/spreadsheetml/2006/main" count="52" uniqueCount="52">
  <si>
    <r>
      <rPr>
        <sz val="11"/>
        <rFont val="Arial"/>
        <family val="2"/>
      </rPr>
      <t xml:space="preserve">Vltava </t>
    </r>
  </si>
  <si>
    <r>
      <rPr>
        <sz val="11"/>
        <rFont val="Arial"/>
        <family val="2"/>
      </rPr>
      <t xml:space="preserve">Ohře </t>
    </r>
  </si>
  <si>
    <r>
      <rPr>
        <sz val="11"/>
        <rFont val="Arial"/>
        <family val="2"/>
      </rPr>
      <t xml:space="preserve">Saale (Sála) </t>
    </r>
  </si>
  <si>
    <r>
      <rPr>
        <sz val="11"/>
        <rFont val="Arial"/>
        <family val="2"/>
      </rPr>
      <t xml:space="preserve">Havel (Havola) </t>
    </r>
  </si>
  <si>
    <r>
      <rPr>
        <i/>
        <sz val="11"/>
        <rFont val="Arial"/>
        <family val="2"/>
      </rPr>
      <t>Bílina</t>
    </r>
  </si>
  <si>
    <r>
      <rPr>
        <i/>
        <sz val="11"/>
        <rFont val="Arial"/>
        <family val="2"/>
      </rPr>
      <t>Triebisch</t>
    </r>
  </si>
  <si>
    <r>
      <rPr>
        <sz val="11"/>
        <rFont val="Arial"/>
        <family val="2"/>
      </rPr>
      <t>Plocha povodí</t>
    </r>
  </si>
  <si>
    <r>
      <rPr>
        <sz val="11"/>
        <rFont val="Arial"/>
        <family val="2"/>
      </rPr>
      <t>Cd</t>
    </r>
  </si>
  <si>
    <r>
      <rPr>
        <sz val="11"/>
        <rFont val="Arial"/>
        <family val="2"/>
      </rPr>
      <t>Pb</t>
    </r>
  </si>
  <si>
    <r>
      <rPr>
        <sz val="11"/>
        <rFont val="Arial"/>
        <family val="2"/>
      </rPr>
      <t>Zn</t>
    </r>
  </si>
  <si>
    <r>
      <rPr>
        <sz val="11"/>
        <rFont val="Arial"/>
        <family val="2"/>
      </rPr>
      <t>Cu</t>
    </r>
  </si>
  <si>
    <r>
      <rPr>
        <sz val="11"/>
        <rFont val="Arial"/>
        <family val="2"/>
      </rPr>
      <t>Ni</t>
    </r>
  </si>
  <si>
    <r>
      <rPr>
        <sz val="11"/>
        <rFont val="Arial"/>
        <family val="2"/>
      </rPr>
      <t>As</t>
    </r>
  </si>
  <si>
    <r>
      <rPr>
        <sz val="11"/>
        <color indexed="12"/>
        <rFont val="Arial"/>
        <family val="2"/>
      </rPr>
      <t>Σ CZ</t>
    </r>
  </si>
  <si>
    <r>
      <rPr>
        <sz val="11"/>
        <color indexed="12"/>
        <rFont val="Arial"/>
        <family val="2"/>
      </rPr>
      <t>Σ DE</t>
    </r>
  </si>
  <si>
    <r>
      <rPr>
        <sz val="11"/>
        <color indexed="10"/>
        <rFont val="Arial"/>
        <family val="2"/>
      </rPr>
      <t>% CZ</t>
    </r>
  </si>
  <si>
    <r>
      <rPr>
        <sz val="11"/>
        <color indexed="10"/>
        <rFont val="Arial"/>
        <family val="2"/>
      </rPr>
      <t>% DE</t>
    </r>
  </si>
  <si>
    <r>
      <rPr>
        <sz val="11"/>
        <color indexed="12"/>
        <rFont val="Arial"/>
        <family val="2"/>
      </rPr>
      <t>Σ CZ + DE</t>
    </r>
  </si>
  <si>
    <r>
      <rPr>
        <sz val="11"/>
        <rFont val="Arial"/>
        <family val="2"/>
      </rPr>
      <t>Odnos</t>
    </r>
  </si>
  <si>
    <r>
      <rPr>
        <sz val="10"/>
        <rFont val="Arial"/>
        <family val="2"/>
      </rPr>
      <t>m³/s</t>
    </r>
  </si>
  <si>
    <r>
      <rPr>
        <sz val="11"/>
        <rFont val="Arial"/>
        <family val="2"/>
      </rPr>
      <t>Průtok</t>
    </r>
  </si>
  <si>
    <r>
      <rPr>
        <sz val="10"/>
        <rFont val="Arial"/>
        <family val="2"/>
      </rPr>
      <t>10³ t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</si>
  <si>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</si>
  <si>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km²</t>
    </r>
  </si>
  <si>
    <r>
      <rPr>
        <sz val="11"/>
        <color indexed="12"/>
        <rFont val="Arial"/>
        <family val="2"/>
      </rPr>
      <t>R</t>
    </r>
  </si>
  <si>
    <r>
      <rPr>
        <sz val="11"/>
        <color indexed="12"/>
        <rFont val="Arial"/>
        <family val="2"/>
      </rPr>
      <t>Δ MOP (t)</t>
    </r>
  </si>
  <si>
    <r>
      <rPr>
        <sz val="11"/>
        <color indexed="10"/>
        <rFont val="Arial"/>
        <family val="2"/>
      </rPr>
      <t>Δ MOP (%)</t>
    </r>
  </si>
  <si>
    <r>
      <rPr>
        <sz val="11"/>
        <rFont val="Arial"/>
        <family val="2"/>
      </rPr>
      <t>OV DE</t>
    </r>
  </si>
  <si>
    <r>
      <rPr>
        <sz val="11"/>
        <color indexed="10"/>
        <rFont val="Arial"/>
        <family val="2"/>
      </rPr>
      <t>OV CZ  ?</t>
    </r>
  </si>
  <si>
    <r>
      <rPr>
        <b/>
        <sz val="10"/>
        <rFont val="Arial"/>
        <family val="2"/>
      </rPr>
      <t>ranking, pořadí</t>
    </r>
  </si>
  <si>
    <r>
      <rPr>
        <b/>
        <sz val="12"/>
        <rFont val="Arial"/>
        <family val="2"/>
      </rPr>
      <t>Klasifikace transportu plavenin v povodí Labe</t>
    </r>
  </si>
  <si>
    <r>
      <rPr>
        <sz val="11"/>
        <color indexed="8"/>
        <rFont val="Arial"/>
        <family val="2"/>
      </rPr>
      <t>Látkové odnosy 2005</t>
    </r>
  </si>
  <si>
    <r>
      <rPr>
        <sz val="11"/>
        <rFont val="Arial"/>
        <family val="2"/>
      </rPr>
      <t xml:space="preserve">Mulde </t>
    </r>
  </si>
  <si>
    <r>
      <rPr>
        <b/>
        <sz val="11"/>
        <rFont val="Arial"/>
        <family val="2"/>
      </rPr>
      <t>Česká republika</t>
    </r>
  </si>
  <si>
    <r>
      <rPr>
        <b/>
        <sz val="11"/>
        <rFont val="Arial"/>
        <family val="2"/>
      </rPr>
      <t>Německo</t>
    </r>
  </si>
  <si>
    <r>
      <rPr>
        <sz val="11"/>
        <color indexed="12"/>
        <rFont val="Arial"/>
        <family val="2"/>
      </rPr>
      <t>R</t>
    </r>
  </si>
  <si>
    <r>
      <rPr>
        <sz val="11"/>
        <color indexed="12"/>
        <rFont val="Arial"/>
        <family val="2"/>
      </rPr>
      <t>R</t>
    </r>
  </si>
  <si>
    <r>
      <rPr>
        <sz val="11"/>
        <color indexed="12"/>
        <rFont val="Arial"/>
        <family val="2"/>
      </rPr>
      <t>R</t>
    </r>
  </si>
  <si>
    <r>
      <rPr>
        <sz val="10"/>
        <rFont val="Arial"/>
        <family val="2"/>
      </rPr>
      <t>t</t>
    </r>
  </si>
  <si>
    <r>
      <rPr>
        <sz val="11"/>
        <color indexed="12"/>
        <rFont val="Arial"/>
        <family val="2"/>
      </rPr>
      <t>R</t>
    </r>
  </si>
  <si>
    <r>
      <rPr>
        <sz val="10"/>
        <rFont val="Arial"/>
        <family val="2"/>
      </rPr>
      <t>t</t>
    </r>
  </si>
  <si>
    <r>
      <rPr>
        <sz val="11"/>
        <color indexed="12"/>
        <rFont val="Arial"/>
        <family val="2"/>
      </rPr>
      <t>R</t>
    </r>
  </si>
  <si>
    <r>
      <rPr>
        <sz val="10"/>
        <rFont val="Arial"/>
        <family val="2"/>
      </rPr>
      <t>t</t>
    </r>
  </si>
  <si>
    <r>
      <rPr>
        <sz val="11"/>
        <color indexed="12"/>
        <rFont val="Arial"/>
        <family val="2"/>
      </rPr>
      <t>R</t>
    </r>
  </si>
  <si>
    <r>
      <rPr>
        <sz val="10"/>
        <rFont val="Arial"/>
        <family val="2"/>
      </rPr>
      <t>t</t>
    </r>
  </si>
  <si>
    <r>
      <rPr>
        <sz val="11"/>
        <color indexed="12"/>
        <rFont val="Arial"/>
        <family val="2"/>
      </rPr>
      <t>R</t>
    </r>
  </si>
  <si>
    <r>
      <rPr>
        <sz val="10"/>
        <rFont val="Arial"/>
        <family val="2"/>
      </rPr>
      <t>t</t>
    </r>
  </si>
  <si>
    <r>
      <rPr>
        <sz val="11"/>
        <color indexed="12"/>
        <rFont val="Arial"/>
        <family val="2"/>
      </rPr>
      <t>R</t>
    </r>
  </si>
  <si>
    <r>
      <rPr>
        <sz val="11"/>
        <rFont val="Arial"/>
        <family val="2"/>
      </rPr>
      <t>Schnackenburg</t>
    </r>
  </si>
  <si>
    <r>
      <rPr>
        <sz val="11"/>
        <color indexed="12"/>
        <rFont val="Arial"/>
        <family val="2"/>
      </rPr>
      <t>R</t>
    </r>
  </si>
  <si>
    <t xml:space="preserve">Labe až Vltava </t>
  </si>
  <si>
    <t>S.Elster (Č.Halšt.)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</si>
</sst>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4"/>
      <color indexed="12"/>
      <name val="Arial"/>
      <family val="2"/>
    </font>
    <font>
      <b/>
      <i/>
      <sz val="14"/>
      <name val="Arial"/>
      <family val="2"/>
    </font>
    <font>
      <b/>
      <sz val="14"/>
      <color indexed="10"/>
      <name val="Arial"/>
      <family val="2"/>
    </font>
    <font>
      <b/>
      <sz val="14"/>
      <color indexed="8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sz val="11"/>
      <color indexed="10"/>
      <name val="Arial"/>
      <family val="2"/>
    </font>
    <font>
      <sz val="11"/>
      <color indexed="12"/>
      <name val="Arial"/>
      <family val="2"/>
    </font>
    <font>
      <sz val="10"/>
      <color indexed="12"/>
      <name val="Arial"/>
      <family val="2"/>
    </font>
    <font>
      <i/>
      <sz val="10"/>
      <color indexed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E1DFD7"/>
        <bgColor indexed="64"/>
      </patternFill>
    </fill>
    <fill>
      <patternFill patternType="solid">
        <fgColor rgb="FFCAFEE5"/>
        <bgColor indexed="64"/>
      </patternFill>
    </fill>
    <fill>
      <patternFill patternType="solid">
        <fgColor rgb="FFFEC9B8"/>
        <bgColor indexed="64"/>
      </patternFill>
    </fill>
    <fill>
      <patternFill patternType="solid">
        <fgColor rgb="FFE6E4E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9">
    <xf numFmtId="0" fontId="0" fillId="0" borderId="0" xfId="0"/>
    <xf numFmtId="0" fontId="5" fillId="0" borderId="0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" fontId="8" fillId="0" borderId="0" xfId="0" applyNumberFormat="1" applyFont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1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6" fillId="4" borderId="1" xfId="0" applyNumberFormat="1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9" fontId="18" fillId="4" borderId="1" xfId="1" applyFont="1" applyFill="1" applyBorder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/>
    </xf>
    <xf numFmtId="9" fontId="18" fillId="6" borderId="1" xfId="1" applyFont="1" applyFill="1" applyBorder="1" applyAlignment="1">
      <alignment horizontal="center" vertical="center"/>
    </xf>
    <xf numFmtId="9" fontId="18" fillId="5" borderId="1" xfId="1" applyFont="1" applyFill="1" applyBorder="1" applyAlignment="1">
      <alignment horizontal="center" vertical="center"/>
    </xf>
    <xf numFmtId="1" fontId="16" fillId="5" borderId="1" xfId="0" applyNumberFormat="1" applyFont="1" applyFill="1" applyBorder="1" applyAlignment="1">
      <alignment horizontal="center" vertical="center"/>
    </xf>
    <xf numFmtId="0" fontId="16" fillId="5" borderId="1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9" fontId="19" fillId="0" borderId="6" xfId="1" applyFont="1" applyBorder="1" applyAlignment="1">
      <alignment horizontal="center" vertical="center"/>
    </xf>
    <xf numFmtId="1" fontId="19" fillId="0" borderId="6" xfId="0" applyNumberFormat="1" applyFont="1" applyBorder="1" applyAlignment="1">
      <alignment horizontal="center" vertical="center"/>
    </xf>
    <xf numFmtId="1" fontId="19" fillId="0" borderId="12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right" vertical="center" indent="1"/>
    </xf>
    <xf numFmtId="1" fontId="3" fillId="0" borderId="1" xfId="0" applyNumberFormat="1" applyFont="1" applyBorder="1" applyAlignment="1">
      <alignment horizontal="right" vertical="center" indent="1"/>
    </xf>
    <xf numFmtId="1" fontId="16" fillId="0" borderId="1" xfId="0" applyNumberFormat="1" applyFont="1" applyBorder="1" applyAlignment="1">
      <alignment horizontal="right" vertical="center" indent="1"/>
    </xf>
    <xf numFmtId="1" fontId="3" fillId="0" borderId="1" xfId="0" applyNumberFormat="1" applyFont="1" applyFill="1" applyBorder="1" applyAlignment="1">
      <alignment horizontal="right" vertical="center" indent="1"/>
    </xf>
    <xf numFmtId="164" fontId="3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indent="1"/>
    </xf>
    <xf numFmtId="1" fontId="14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9" fontId="19" fillId="0" borderId="0" xfId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1" fontId="16" fillId="3" borderId="2" xfId="0" applyNumberFormat="1" applyFont="1" applyFill="1" applyBorder="1" applyAlignment="1">
      <alignment horizontal="center" vertical="center"/>
    </xf>
    <xf numFmtId="1" fontId="16" fillId="4" borderId="2" xfId="0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center" vertical="center"/>
    </xf>
    <xf numFmtId="1" fontId="18" fillId="0" borderId="2" xfId="0" applyNumberFormat="1" applyFont="1" applyFill="1" applyBorder="1" applyAlignment="1">
      <alignment horizontal="center" vertical="center"/>
    </xf>
    <xf numFmtId="1" fontId="16" fillId="5" borderId="2" xfId="0" applyNumberFormat="1" applyFont="1" applyFill="1" applyBorder="1" applyAlignment="1">
      <alignment horizontal="center" vertical="center"/>
    </xf>
    <xf numFmtId="164" fontId="16" fillId="0" borderId="2" xfId="0" applyNumberFormat="1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right" vertical="center" indent="1"/>
    </xf>
    <xf numFmtId="2" fontId="16" fillId="0" borderId="3" xfId="0" applyNumberFormat="1" applyFont="1" applyBorder="1" applyAlignment="1">
      <alignment horizontal="right" vertical="center" indent="1"/>
    </xf>
    <xf numFmtId="9" fontId="18" fillId="5" borderId="3" xfId="1" applyFont="1" applyFill="1" applyBorder="1" applyAlignment="1">
      <alignment horizontal="center" vertical="center"/>
    </xf>
    <xf numFmtId="9" fontId="18" fillId="6" borderId="3" xfId="1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/>
    </xf>
    <xf numFmtId="0" fontId="13" fillId="7" borderId="17" xfId="0" applyFont="1" applyFill="1" applyBorder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0" fontId="15" fillId="7" borderId="17" xfId="0" applyFont="1" applyFill="1" applyBorder="1" applyAlignment="1">
      <alignment horizontal="center" vertical="center"/>
    </xf>
    <xf numFmtId="0" fontId="13" fillId="8" borderId="17" xfId="0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horizontal="center" vertical="center"/>
    </xf>
    <xf numFmtId="164" fontId="15" fillId="8" borderId="17" xfId="0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 indent="1"/>
    </xf>
    <xf numFmtId="3" fontId="17" fillId="0" borderId="3" xfId="0" applyNumberFormat="1" applyFont="1" applyFill="1" applyBorder="1" applyAlignment="1">
      <alignment horizontal="right" vertical="center" indent="1"/>
    </xf>
    <xf numFmtId="3" fontId="16" fillId="0" borderId="3" xfId="0" applyNumberFormat="1" applyFont="1" applyBorder="1" applyAlignment="1">
      <alignment horizontal="right" vertical="center" indent="1"/>
    </xf>
    <xf numFmtId="3" fontId="3" fillId="0" borderId="3" xfId="0" applyNumberFormat="1" applyFont="1" applyFill="1" applyBorder="1" applyAlignment="1">
      <alignment horizontal="right" vertical="center" indent="1"/>
    </xf>
    <xf numFmtId="0" fontId="8" fillId="0" borderId="1" xfId="0" applyFont="1" applyBorder="1" applyAlignment="1">
      <alignment horizontal="center" vertical="center"/>
    </xf>
    <xf numFmtId="164" fontId="15" fillId="9" borderId="20" xfId="0" applyNumberFormat="1" applyFont="1" applyFill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16" fillId="0" borderId="8" xfId="0" applyNumberFormat="1" applyFont="1" applyBorder="1" applyAlignment="1">
      <alignment horizontal="right" vertical="center" indent="1"/>
    </xf>
    <xf numFmtId="164" fontId="16" fillId="0" borderId="4" xfId="0" applyNumberFormat="1" applyFont="1" applyBorder="1" applyAlignment="1">
      <alignment horizontal="center" vertical="center"/>
    </xf>
    <xf numFmtId="3" fontId="16" fillId="0" borderId="4" xfId="0" applyNumberFormat="1" applyFont="1" applyBorder="1" applyAlignment="1">
      <alignment horizontal="right" vertical="center" indent="1"/>
    </xf>
    <xf numFmtId="1" fontId="16" fillId="0" borderId="4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6" fillId="0" borderId="8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" fontId="16" fillId="0" borderId="4" xfId="0" applyNumberFormat="1" applyFont="1" applyBorder="1" applyAlignment="1">
      <alignment horizontal="right" vertical="center" indent="1"/>
    </xf>
    <xf numFmtId="1" fontId="16" fillId="0" borderId="4" xfId="0" applyNumberFormat="1" applyFont="1" applyFill="1" applyBorder="1" applyAlignment="1">
      <alignment horizontal="right" vertical="center" indent="1"/>
    </xf>
    <xf numFmtId="1" fontId="16" fillId="0" borderId="4" xfId="0" applyNumberFormat="1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 indent="1"/>
    </xf>
    <xf numFmtId="1" fontId="3" fillId="0" borderId="9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 applyAlignment="1">
      <alignment horizontal="right" vertical="center" indent="1"/>
    </xf>
    <xf numFmtId="1" fontId="3" fillId="0" borderId="9" xfId="0" applyNumberFormat="1" applyFont="1" applyFill="1" applyBorder="1" applyAlignment="1">
      <alignment horizontal="right" vertical="center" indent="1"/>
    </xf>
    <xf numFmtId="1" fontId="3" fillId="0" borderId="9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3" fillId="0" borderId="3" xfId="0" applyNumberFormat="1" applyFont="1" applyFill="1" applyBorder="1" applyAlignment="1">
      <alignment horizontal="right" vertical="center" inden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 indent="1"/>
    </xf>
    <xf numFmtId="0" fontId="15" fillId="2" borderId="1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3" fontId="16" fillId="10" borderId="1" xfId="0" applyNumberFormat="1" applyFont="1" applyFill="1" applyBorder="1" applyAlignment="1">
      <alignment horizontal="right" vertical="center" indent="1"/>
    </xf>
    <xf numFmtId="9" fontId="19" fillId="10" borderId="6" xfId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 indent="1"/>
    </xf>
    <xf numFmtId="0" fontId="15" fillId="0" borderId="1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164" fontId="15" fillId="0" borderId="16" xfId="0" applyNumberFormat="1" applyFont="1" applyBorder="1" applyAlignment="1">
      <alignment horizontal="center" vertical="center"/>
    </xf>
    <xf numFmtId="164" fontId="15" fillId="0" borderId="18" xfId="0" applyNumberFormat="1" applyFont="1" applyBorder="1" applyAlignment="1">
      <alignment horizontal="center" vertical="center"/>
    </xf>
    <xf numFmtId="0" fontId="5" fillId="0" borderId="23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5" fillId="0" borderId="23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19" xfId="0" applyNumberFormat="1" applyFont="1" applyFill="1" applyBorder="1" applyAlignment="1">
      <alignment horizontal="center" vertical="center"/>
    </xf>
    <xf numFmtId="1" fontId="16" fillId="0" borderId="9" xfId="0" applyNumberFormat="1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left" vertical="center" indent="1"/>
    </xf>
    <xf numFmtId="0" fontId="20" fillId="7" borderId="27" xfId="0" applyFont="1" applyFill="1" applyBorder="1" applyAlignment="1">
      <alignment horizontal="left" vertical="center" indent="1"/>
    </xf>
    <xf numFmtId="0" fontId="20" fillId="7" borderId="28" xfId="0" applyFont="1" applyFill="1" applyBorder="1" applyAlignment="1">
      <alignment horizontal="left" vertical="center" indent="1"/>
    </xf>
    <xf numFmtId="164" fontId="12" fillId="0" borderId="14" xfId="0" applyNumberFormat="1" applyFont="1" applyBorder="1" applyAlignment="1">
      <alignment horizontal="center" vertical="center"/>
    </xf>
    <xf numFmtId="164" fontId="12" fillId="0" borderId="26" xfId="0" applyNumberFormat="1" applyFont="1" applyBorder="1" applyAlignment="1">
      <alignment horizontal="center" vertical="center"/>
    </xf>
    <xf numFmtId="0" fontId="20" fillId="8" borderId="17" xfId="0" applyFont="1" applyFill="1" applyBorder="1" applyAlignment="1">
      <alignment horizontal="left" vertical="center" indent="1"/>
    </xf>
    <xf numFmtId="0" fontId="20" fillId="8" borderId="16" xfId="0" applyFont="1" applyFill="1" applyBorder="1" applyAlignment="1">
      <alignment horizontal="left" vertical="center" indent="1"/>
    </xf>
    <xf numFmtId="0" fontId="20" fillId="8" borderId="18" xfId="0" applyFont="1" applyFill="1" applyBorder="1" applyAlignment="1">
      <alignment horizontal="left" vertical="center" indent="1"/>
    </xf>
    <xf numFmtId="164" fontId="12" fillId="0" borderId="7" xfId="0" applyNumberFormat="1" applyFont="1" applyBorder="1" applyAlignment="1">
      <alignment horizontal="center" vertical="center"/>
    </xf>
    <xf numFmtId="2" fontId="12" fillId="0" borderId="14" xfId="0" applyNumberFormat="1" applyFont="1" applyBorder="1" applyAlignment="1">
      <alignment horizontal="center" vertical="center"/>
    </xf>
    <xf numFmtId="2" fontId="12" fillId="0" borderId="7" xfId="0" applyNumberFormat="1" applyFont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E6E4E2"/>
      <color rgb="FFFEC9B8"/>
      <color rgb="FFB8FED3"/>
      <color rgb="FFCAFEE5"/>
      <color rgb="FFE1DFD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A38"/>
  <sheetViews>
    <sheetView tabSelected="1" zoomScale="120" zoomScaleNormal="120" workbookViewId="0">
      <selection activeCell="B18" sqref="B18"/>
    </sheetView>
  </sheetViews>
  <sheetFormatPr baseColWidth="10" defaultRowHeight="18"/>
  <cols>
    <col min="1" max="1" width="3.7109375" style="1" customWidth="1"/>
    <col min="2" max="2" width="17.85546875" style="1" bestFit="1" customWidth="1"/>
    <col min="3" max="3" width="1.42578125" style="1" customWidth="1"/>
    <col min="4" max="4" width="11.42578125" style="1"/>
    <col min="5" max="5" width="3.7109375" style="1" bestFit="1" customWidth="1"/>
    <col min="6" max="6" width="7.7109375" style="1" bestFit="1" customWidth="1"/>
    <col min="7" max="7" width="3.7109375" style="2" bestFit="1" customWidth="1"/>
    <col min="8" max="8" width="7.7109375" style="1" bestFit="1" customWidth="1"/>
    <col min="9" max="9" width="3.7109375" style="1" bestFit="1" customWidth="1"/>
    <col min="10" max="10" width="1.5703125" style="5" customWidth="1"/>
    <col min="11" max="11" width="7.5703125" style="7" bestFit="1" customWidth="1"/>
    <col min="12" max="12" width="3.7109375" style="1" bestFit="1" customWidth="1"/>
    <col min="13" max="13" width="8.28515625" style="7" bestFit="1" customWidth="1"/>
    <col min="14" max="14" width="3.7109375" style="1" bestFit="1" customWidth="1"/>
    <col min="15" max="15" width="9.42578125" style="1" customWidth="1"/>
    <col min="16" max="16" width="3.7109375" style="1" bestFit="1" customWidth="1"/>
    <col min="17" max="17" width="8.5703125" style="1" customWidth="1"/>
    <col min="18" max="18" width="3.7109375" style="1" bestFit="1" customWidth="1"/>
    <col min="19" max="19" width="7.7109375" style="8" bestFit="1" customWidth="1"/>
    <col min="20" max="20" width="3.7109375" style="1" bestFit="1" customWidth="1"/>
    <col min="21" max="21" width="6.85546875" style="8" bestFit="1" customWidth="1"/>
    <col min="22" max="22" width="3.7109375" style="1" bestFit="1" customWidth="1"/>
    <col min="23" max="23" width="1.85546875" style="1" customWidth="1"/>
    <col min="24" max="24" width="6.28515625" style="1" customWidth="1"/>
    <col min="25" max="16384" width="11.42578125" style="1"/>
  </cols>
  <sheetData>
    <row r="1" spans="2:27" ht="7.5" customHeight="1"/>
    <row r="2" spans="2:27" ht="18.75" customHeight="1">
      <c r="B2" s="129" t="s">
        <v>30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</row>
    <row r="3" spans="2:27" ht="9" customHeight="1" thickBot="1"/>
    <row r="4" spans="2:27" ht="24" customHeight="1">
      <c r="B4" s="138" t="s">
        <v>31</v>
      </c>
      <c r="C4" s="127"/>
      <c r="D4" s="140" t="s">
        <v>6</v>
      </c>
      <c r="E4" s="141"/>
      <c r="F4" s="140" t="s">
        <v>20</v>
      </c>
      <c r="G4" s="141"/>
      <c r="H4" s="140" t="s">
        <v>18</v>
      </c>
      <c r="I4" s="141"/>
      <c r="J4" s="130"/>
      <c r="K4" s="155" t="s">
        <v>7</v>
      </c>
      <c r="L4" s="156"/>
      <c r="M4" s="155" t="s">
        <v>8</v>
      </c>
      <c r="N4" s="156"/>
      <c r="O4" s="157" t="s">
        <v>9</v>
      </c>
      <c r="P4" s="158"/>
      <c r="Q4" s="140" t="s">
        <v>10</v>
      </c>
      <c r="R4" s="141"/>
      <c r="S4" s="149" t="s">
        <v>11</v>
      </c>
      <c r="T4" s="154"/>
      <c r="U4" s="149" t="s">
        <v>12</v>
      </c>
      <c r="V4" s="150"/>
    </row>
    <row r="5" spans="2:27">
      <c r="B5" s="139"/>
      <c r="C5" s="128"/>
      <c r="D5" s="79" t="s">
        <v>23</v>
      </c>
      <c r="E5" s="114" t="s">
        <v>24</v>
      </c>
      <c r="F5" s="14" t="s">
        <v>19</v>
      </c>
      <c r="G5" s="114" t="s">
        <v>35</v>
      </c>
      <c r="H5" s="14" t="s">
        <v>21</v>
      </c>
      <c r="I5" s="114" t="s">
        <v>36</v>
      </c>
      <c r="J5" s="131"/>
      <c r="K5" s="66" t="s">
        <v>22</v>
      </c>
      <c r="L5" s="114" t="s">
        <v>37</v>
      </c>
      <c r="M5" s="15" t="s">
        <v>38</v>
      </c>
      <c r="N5" s="114" t="s">
        <v>39</v>
      </c>
      <c r="O5" s="17" t="s">
        <v>40</v>
      </c>
      <c r="P5" s="114" t="s">
        <v>41</v>
      </c>
      <c r="Q5" s="15" t="s">
        <v>42</v>
      </c>
      <c r="R5" s="114" t="s">
        <v>43</v>
      </c>
      <c r="S5" s="16" t="s">
        <v>44</v>
      </c>
      <c r="T5" s="114" t="s">
        <v>45</v>
      </c>
      <c r="U5" s="16" t="s">
        <v>46</v>
      </c>
      <c r="V5" s="115" t="s">
        <v>47</v>
      </c>
    </row>
    <row r="6" spans="2:27">
      <c r="B6" s="146" t="s">
        <v>33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8"/>
    </row>
    <row r="7" spans="2:27">
      <c r="B7" s="71" t="s">
        <v>50</v>
      </c>
      <c r="C7" s="109"/>
      <c r="D7" s="80">
        <v>13714</v>
      </c>
      <c r="E7" s="18">
        <v>4</v>
      </c>
      <c r="F7" s="48">
        <v>92.2</v>
      </c>
      <c r="G7" s="19">
        <v>3</v>
      </c>
      <c r="H7" s="48">
        <v>111.4</v>
      </c>
      <c r="I7" s="59">
        <v>2</v>
      </c>
      <c r="J7" s="118"/>
      <c r="K7" s="67">
        <v>0.2</v>
      </c>
      <c r="L7" s="18">
        <v>5</v>
      </c>
      <c r="M7" s="51">
        <v>5.95</v>
      </c>
      <c r="N7" s="18">
        <v>4</v>
      </c>
      <c r="O7" s="50">
        <v>40.9</v>
      </c>
      <c r="P7" s="18">
        <v>5</v>
      </c>
      <c r="Q7" s="51">
        <v>25.6</v>
      </c>
      <c r="R7" s="20">
        <v>2</v>
      </c>
      <c r="S7" s="51">
        <v>6.76</v>
      </c>
      <c r="T7" s="18">
        <v>4</v>
      </c>
      <c r="U7" s="51">
        <v>5.4</v>
      </c>
      <c r="V7" s="21">
        <v>3</v>
      </c>
      <c r="W7" s="5"/>
    </row>
    <row r="8" spans="2:27">
      <c r="B8" s="71" t="s">
        <v>0</v>
      </c>
      <c r="C8" s="109"/>
      <c r="D8" s="80">
        <v>28090</v>
      </c>
      <c r="E8" s="20">
        <v>1</v>
      </c>
      <c r="F8" s="48">
        <v>172.3</v>
      </c>
      <c r="G8" s="19">
        <v>1</v>
      </c>
      <c r="H8" s="48">
        <v>131.80000000000001</v>
      </c>
      <c r="I8" s="59">
        <v>1</v>
      </c>
      <c r="J8" s="118"/>
      <c r="K8" s="67">
        <v>0.84</v>
      </c>
      <c r="L8" s="20">
        <v>3</v>
      </c>
      <c r="M8" s="51">
        <v>23</v>
      </c>
      <c r="N8" s="20">
        <v>2</v>
      </c>
      <c r="O8" s="50">
        <v>161</v>
      </c>
      <c r="P8" s="20">
        <v>2</v>
      </c>
      <c r="Q8" s="51">
        <v>19.07</v>
      </c>
      <c r="R8" s="20">
        <v>3</v>
      </c>
      <c r="S8" s="51">
        <v>29.7</v>
      </c>
      <c r="T8" s="20">
        <v>1</v>
      </c>
      <c r="U8" s="51">
        <v>17.05</v>
      </c>
      <c r="V8" s="21">
        <v>2</v>
      </c>
      <c r="W8" s="5"/>
      <c r="AA8" s="6"/>
    </row>
    <row r="9" spans="2:27">
      <c r="B9" s="71" t="s">
        <v>1</v>
      </c>
      <c r="C9" s="109"/>
      <c r="D9" s="80">
        <v>5614</v>
      </c>
      <c r="E9" s="22">
        <v>7</v>
      </c>
      <c r="F9" s="48">
        <v>39.700000000000003</v>
      </c>
      <c r="G9" s="23">
        <v>6</v>
      </c>
      <c r="H9" s="48">
        <v>22.4</v>
      </c>
      <c r="I9" s="60">
        <v>6</v>
      </c>
      <c r="J9" s="118"/>
      <c r="K9" s="67">
        <v>7.1999999999999995E-2</v>
      </c>
      <c r="L9" s="18">
        <v>6</v>
      </c>
      <c r="M9" s="51">
        <v>1.8640000000000001</v>
      </c>
      <c r="N9" s="18">
        <v>6</v>
      </c>
      <c r="O9" s="50">
        <v>15.7</v>
      </c>
      <c r="P9" s="22">
        <v>7</v>
      </c>
      <c r="Q9" s="51">
        <v>3.8610000000000002</v>
      </c>
      <c r="R9" s="18">
        <v>6</v>
      </c>
      <c r="S9" s="51">
        <v>4.0389999999999997</v>
      </c>
      <c r="T9" s="18">
        <v>5</v>
      </c>
      <c r="U9" s="51">
        <v>4.3970000000000002</v>
      </c>
      <c r="V9" s="24">
        <v>4</v>
      </c>
      <c r="W9" s="5"/>
    </row>
    <row r="10" spans="2:27" s="3" customFormat="1" ht="18.75">
      <c r="B10" s="72" t="s">
        <v>4</v>
      </c>
      <c r="C10" s="109"/>
      <c r="D10" s="80">
        <v>1071</v>
      </c>
      <c r="E10" s="22">
        <v>8</v>
      </c>
      <c r="F10" s="48">
        <v>6.8</v>
      </c>
      <c r="G10" s="34">
        <v>8</v>
      </c>
      <c r="H10" s="48">
        <v>7.2</v>
      </c>
      <c r="I10" s="63">
        <v>7</v>
      </c>
      <c r="J10" s="118"/>
      <c r="K10" s="67">
        <v>0.04</v>
      </c>
      <c r="L10" s="22">
        <v>7</v>
      </c>
      <c r="M10" s="51">
        <v>0.72099999999999997</v>
      </c>
      <c r="N10" s="22">
        <v>7</v>
      </c>
      <c r="O10" s="50">
        <v>9</v>
      </c>
      <c r="P10" s="22">
        <v>9</v>
      </c>
      <c r="Q10" s="51">
        <v>2.2679999999999998</v>
      </c>
      <c r="R10" s="22">
        <v>7</v>
      </c>
      <c r="S10" s="51">
        <v>1.9159999999999999</v>
      </c>
      <c r="T10" s="18">
        <v>6</v>
      </c>
      <c r="U10" s="51">
        <v>2.5489999999999999</v>
      </c>
      <c r="V10" s="24">
        <v>6</v>
      </c>
      <c r="W10" s="10"/>
      <c r="Y10" s="1"/>
    </row>
    <row r="11" spans="2:27" s="3" customFormat="1" ht="18.75">
      <c r="B11" s="73" t="s">
        <v>28</v>
      </c>
      <c r="C11" s="109"/>
      <c r="D11" s="81"/>
      <c r="E11" s="25"/>
      <c r="F11" s="50"/>
      <c r="G11" s="27"/>
      <c r="H11" s="50"/>
      <c r="I11" s="61"/>
      <c r="J11" s="118"/>
      <c r="K11" s="111"/>
      <c r="L11" s="25"/>
      <c r="M11" s="112"/>
      <c r="N11" s="25"/>
      <c r="O11" s="50"/>
      <c r="P11" s="25"/>
      <c r="Q11" s="113"/>
      <c r="R11" s="25"/>
      <c r="S11" s="113"/>
      <c r="T11" s="25"/>
      <c r="U11" s="113"/>
      <c r="V11" s="28"/>
      <c r="W11" s="10"/>
    </row>
    <row r="12" spans="2:27" s="4" customFormat="1" ht="18.75">
      <c r="B12" s="74" t="s">
        <v>13</v>
      </c>
      <c r="C12" s="110"/>
      <c r="D12" s="82">
        <f>SUM(D7:D10)</f>
        <v>48489</v>
      </c>
      <c r="E12" s="25"/>
      <c r="F12" s="49">
        <f>SUM(F7:F10)</f>
        <v>311</v>
      </c>
      <c r="G12" s="27"/>
      <c r="H12" s="49">
        <f>SUM(H7:H10)</f>
        <v>272.8</v>
      </c>
      <c r="I12" s="61"/>
      <c r="J12" s="119"/>
      <c r="K12" s="68">
        <f>SUM(K7:K11)</f>
        <v>1.1520000000000001</v>
      </c>
      <c r="L12" s="25"/>
      <c r="M12" s="52">
        <f>SUM(M7:M11)</f>
        <v>31.535</v>
      </c>
      <c r="N12" s="25"/>
      <c r="O12" s="49">
        <f>SUM(O7:O11)</f>
        <v>226.6</v>
      </c>
      <c r="P12" s="25"/>
      <c r="Q12" s="52">
        <f>SUM(Q7:Q11)</f>
        <v>50.798999999999999</v>
      </c>
      <c r="R12" s="25"/>
      <c r="S12" s="52">
        <f>SUM(S7:S11)</f>
        <v>42.414999999999999</v>
      </c>
      <c r="T12" s="25"/>
      <c r="U12" s="52">
        <f>SUM(U7:U11)</f>
        <v>29.396000000000001</v>
      </c>
      <c r="V12" s="28"/>
      <c r="Y12" s="3"/>
    </row>
    <row r="13" spans="2:27">
      <c r="B13" s="73" t="s">
        <v>15</v>
      </c>
      <c r="C13" s="84"/>
      <c r="D13" s="69">
        <f>D12/D24</f>
        <v>0.44203070303383896</v>
      </c>
      <c r="E13" s="29"/>
      <c r="F13" s="30">
        <f>F12/F24</f>
        <v>0.54772807326523432</v>
      </c>
      <c r="G13" s="31"/>
      <c r="H13" s="32">
        <f>H12/H24</f>
        <v>0.5869191049913941</v>
      </c>
      <c r="I13" s="62"/>
      <c r="J13" s="31"/>
      <c r="K13" s="69">
        <f>K12/K24</f>
        <v>0.3145821955215729</v>
      </c>
      <c r="L13" s="25"/>
      <c r="M13" s="30">
        <f>M12/M24</f>
        <v>0.44768597387847814</v>
      </c>
      <c r="N13" s="25"/>
      <c r="O13" s="33">
        <f>O12/O24</f>
        <v>0.21306684619695429</v>
      </c>
      <c r="P13" s="29"/>
      <c r="Q13" s="32">
        <f>Q12/Q24</f>
        <v>0.40230139937119364</v>
      </c>
      <c r="R13" s="25"/>
      <c r="S13" s="30">
        <f>S12/S24</f>
        <v>0.57207790456151708</v>
      </c>
      <c r="T13" s="25"/>
      <c r="U13" s="32">
        <f>U12/U24</f>
        <v>0.55302417458376452</v>
      </c>
      <c r="V13" s="28"/>
      <c r="Y13" s="4"/>
    </row>
    <row r="14" spans="2:27" ht="20.25" customHeight="1">
      <c r="B14" s="151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3"/>
    </row>
    <row r="15" spans="2:27" s="3" customFormat="1" ht="18.75">
      <c r="B15" s="75" t="s">
        <v>5</v>
      </c>
      <c r="C15" s="132"/>
      <c r="D15" s="80">
        <v>165</v>
      </c>
      <c r="E15" s="22">
        <v>9</v>
      </c>
      <c r="F15" s="48">
        <v>0</v>
      </c>
      <c r="G15" s="34">
        <v>9</v>
      </c>
      <c r="H15" s="48">
        <v>0</v>
      </c>
      <c r="I15" s="63">
        <v>9</v>
      </c>
      <c r="J15" s="143"/>
      <c r="K15" s="67">
        <v>0.39600000000000002</v>
      </c>
      <c r="L15" s="18">
        <v>4</v>
      </c>
      <c r="M15" s="51">
        <v>0.45200000000000001</v>
      </c>
      <c r="N15" s="22">
        <v>8</v>
      </c>
      <c r="O15" s="50">
        <v>64.3</v>
      </c>
      <c r="P15" s="18">
        <v>4</v>
      </c>
      <c r="Q15" s="51">
        <v>0.47499999999999998</v>
      </c>
      <c r="R15" s="22">
        <v>9</v>
      </c>
      <c r="S15" s="51">
        <v>0.68799999999999994</v>
      </c>
      <c r="T15" s="22">
        <v>8</v>
      </c>
      <c r="U15" s="51">
        <v>0.43</v>
      </c>
      <c r="V15" s="35">
        <v>8</v>
      </c>
      <c r="W15" s="10"/>
      <c r="Y15" s="1"/>
    </row>
    <row r="16" spans="2:27" ht="18.75">
      <c r="B16" s="76" t="s">
        <v>51</v>
      </c>
      <c r="C16" s="133"/>
      <c r="D16" s="80">
        <v>5705</v>
      </c>
      <c r="E16" s="18">
        <v>6</v>
      </c>
      <c r="F16" s="48">
        <v>12.5</v>
      </c>
      <c r="G16" s="34">
        <v>7</v>
      </c>
      <c r="H16" s="48">
        <v>3</v>
      </c>
      <c r="I16" s="63">
        <v>8</v>
      </c>
      <c r="J16" s="144"/>
      <c r="K16" s="67">
        <v>2.1000000000000001E-2</v>
      </c>
      <c r="L16" s="22">
        <v>8</v>
      </c>
      <c r="M16" s="51">
        <v>0</v>
      </c>
      <c r="N16" s="22">
        <v>9</v>
      </c>
      <c r="O16" s="50">
        <v>10.1</v>
      </c>
      <c r="P16" s="22">
        <v>8</v>
      </c>
      <c r="Q16" s="51">
        <v>0.53</v>
      </c>
      <c r="R16" s="22">
        <v>8</v>
      </c>
      <c r="S16" s="51">
        <v>1.8460000000000001</v>
      </c>
      <c r="T16" s="22">
        <v>7</v>
      </c>
      <c r="U16" s="51">
        <v>0</v>
      </c>
      <c r="V16" s="35">
        <v>9</v>
      </c>
      <c r="W16" s="5"/>
      <c r="Y16" s="3"/>
    </row>
    <row r="17" spans="2:25">
      <c r="B17" s="76" t="s">
        <v>32</v>
      </c>
      <c r="C17" s="133"/>
      <c r="D17" s="80">
        <v>7400</v>
      </c>
      <c r="E17" s="18">
        <v>5</v>
      </c>
      <c r="F17" s="48">
        <v>75.400000000000006</v>
      </c>
      <c r="G17" s="23">
        <v>4</v>
      </c>
      <c r="H17" s="48">
        <v>64</v>
      </c>
      <c r="I17" s="60">
        <v>4</v>
      </c>
      <c r="J17" s="144"/>
      <c r="K17" s="67">
        <v>1.34</v>
      </c>
      <c r="L17" s="20">
        <v>1</v>
      </c>
      <c r="M17" s="51">
        <v>9.5</v>
      </c>
      <c r="N17" s="20">
        <v>3</v>
      </c>
      <c r="O17" s="50">
        <v>154</v>
      </c>
      <c r="P17" s="20">
        <v>3</v>
      </c>
      <c r="Q17" s="51">
        <v>10.3</v>
      </c>
      <c r="R17" s="18">
        <v>4</v>
      </c>
      <c r="S17" s="51">
        <v>12.7</v>
      </c>
      <c r="T17" s="20">
        <v>3</v>
      </c>
      <c r="U17" s="51">
        <v>17.739999999999998</v>
      </c>
      <c r="V17" s="21">
        <v>1</v>
      </c>
      <c r="W17" s="5"/>
    </row>
    <row r="18" spans="2:25">
      <c r="B18" s="76" t="s">
        <v>2</v>
      </c>
      <c r="C18" s="133"/>
      <c r="D18" s="80">
        <v>24079</v>
      </c>
      <c r="E18" s="20">
        <v>2</v>
      </c>
      <c r="F18" s="48">
        <v>101.3</v>
      </c>
      <c r="G18" s="19">
        <v>2</v>
      </c>
      <c r="H18" s="48">
        <v>98.7</v>
      </c>
      <c r="I18" s="59">
        <v>3</v>
      </c>
      <c r="J18" s="144"/>
      <c r="K18" s="67">
        <v>0.72</v>
      </c>
      <c r="L18" s="20">
        <v>2</v>
      </c>
      <c r="M18" s="51">
        <v>26.4</v>
      </c>
      <c r="N18" s="20">
        <v>1</v>
      </c>
      <c r="O18" s="50">
        <v>581</v>
      </c>
      <c r="P18" s="20">
        <v>1</v>
      </c>
      <c r="Q18" s="51">
        <v>57.96</v>
      </c>
      <c r="R18" s="20">
        <v>1</v>
      </c>
      <c r="S18" s="51">
        <v>15.8</v>
      </c>
      <c r="T18" s="20">
        <v>2</v>
      </c>
      <c r="U18" s="51">
        <v>3.85</v>
      </c>
      <c r="V18" s="24">
        <v>5</v>
      </c>
      <c r="W18" s="5"/>
    </row>
    <row r="19" spans="2:25">
      <c r="B19" s="76" t="s">
        <v>3</v>
      </c>
      <c r="C19" s="133"/>
      <c r="D19" s="80">
        <v>23858</v>
      </c>
      <c r="E19" s="20">
        <v>3</v>
      </c>
      <c r="F19" s="48">
        <v>67.599999999999994</v>
      </c>
      <c r="G19" s="23">
        <v>5</v>
      </c>
      <c r="H19" s="48">
        <v>26.3</v>
      </c>
      <c r="I19" s="60">
        <v>5</v>
      </c>
      <c r="J19" s="144"/>
      <c r="K19" s="67">
        <v>0</v>
      </c>
      <c r="L19" s="22">
        <v>9</v>
      </c>
      <c r="M19" s="51">
        <v>2.2999999999999998</v>
      </c>
      <c r="N19" s="18">
        <v>5</v>
      </c>
      <c r="O19" s="50">
        <v>19.899999999999999</v>
      </c>
      <c r="P19" s="18">
        <v>6</v>
      </c>
      <c r="Q19" s="51">
        <v>4.9770000000000003</v>
      </c>
      <c r="R19" s="18">
        <v>5</v>
      </c>
      <c r="S19" s="51">
        <v>0</v>
      </c>
      <c r="T19" s="22">
        <v>9</v>
      </c>
      <c r="U19" s="51">
        <v>1.5620000000000001</v>
      </c>
      <c r="V19" s="35">
        <v>7</v>
      </c>
      <c r="W19" s="5"/>
    </row>
    <row r="20" spans="2:25">
      <c r="B20" s="76" t="s">
        <v>27</v>
      </c>
      <c r="C20" s="133"/>
      <c r="D20" s="83"/>
      <c r="E20" s="25"/>
      <c r="F20" s="50"/>
      <c r="G20" s="27"/>
      <c r="H20" s="50"/>
      <c r="I20" s="61"/>
      <c r="J20" s="144"/>
      <c r="K20" s="111">
        <v>3.3000000000000002E-2</v>
      </c>
      <c r="L20" s="25"/>
      <c r="M20" s="113">
        <v>0.253</v>
      </c>
      <c r="N20" s="25"/>
      <c r="O20" s="50">
        <v>7.6159999999999997</v>
      </c>
      <c r="P20" s="25"/>
      <c r="Q20" s="113">
        <v>1.23</v>
      </c>
      <c r="R20" s="25"/>
      <c r="S20" s="113">
        <v>0.69299999999999995</v>
      </c>
      <c r="T20" s="25"/>
      <c r="U20" s="113">
        <v>0.17699999999999999</v>
      </c>
      <c r="V20" s="28"/>
      <c r="W20" s="5"/>
    </row>
    <row r="21" spans="2:25" s="4" customFormat="1">
      <c r="B21" s="77" t="s">
        <v>14</v>
      </c>
      <c r="C21" s="133"/>
      <c r="D21" s="82">
        <f>SUM(D15:D19)</f>
        <v>61207</v>
      </c>
      <c r="E21" s="36"/>
      <c r="F21" s="47">
        <f>SUM(F15:F19)</f>
        <v>256.79999999999995</v>
      </c>
      <c r="G21" s="26"/>
      <c r="H21" s="47">
        <f>SUM(H15:H19)</f>
        <v>192</v>
      </c>
      <c r="I21" s="64"/>
      <c r="J21" s="144"/>
      <c r="K21" s="68">
        <f>SUM(K15:K20)</f>
        <v>2.5100000000000002</v>
      </c>
      <c r="L21" s="37"/>
      <c r="M21" s="52">
        <f>SUM(M15:M20)</f>
        <v>38.904999999999994</v>
      </c>
      <c r="N21" s="37"/>
      <c r="O21" s="49">
        <f>SUM(O15:O20)</f>
        <v>836.91599999999994</v>
      </c>
      <c r="P21" s="25"/>
      <c r="Q21" s="52">
        <f>SUM(Q15:Q20)</f>
        <v>75.472000000000008</v>
      </c>
      <c r="R21" s="25"/>
      <c r="S21" s="52">
        <f>SUM(S15:S20)</f>
        <v>31.727</v>
      </c>
      <c r="T21" s="37"/>
      <c r="U21" s="52">
        <f>SUM(U15:U20)</f>
        <v>23.759</v>
      </c>
      <c r="V21" s="38"/>
      <c r="Y21" s="1"/>
    </row>
    <row r="22" spans="2:25" s="4" customFormat="1">
      <c r="B22" s="78" t="s">
        <v>16</v>
      </c>
      <c r="C22" s="142"/>
      <c r="D22" s="70">
        <f>D21/D24</f>
        <v>0.55796929696616104</v>
      </c>
      <c r="E22" s="39"/>
      <c r="F22" s="30">
        <f>F21/F24</f>
        <v>0.45227192673476574</v>
      </c>
      <c r="G22" s="40"/>
      <c r="H22" s="33">
        <f>H21/H24</f>
        <v>0.41308089500860584</v>
      </c>
      <c r="I22" s="65"/>
      <c r="J22" s="145"/>
      <c r="K22" s="70">
        <f>K21/K24</f>
        <v>0.68541780447842704</v>
      </c>
      <c r="L22" s="41"/>
      <c r="M22" s="30">
        <f>M21/M24</f>
        <v>0.55231402612152181</v>
      </c>
      <c r="N22" s="41"/>
      <c r="O22" s="32">
        <f>O21/O24</f>
        <v>0.78693315380304585</v>
      </c>
      <c r="P22" s="29"/>
      <c r="Q22" s="33">
        <f>Q21/Q24</f>
        <v>0.59769860062880631</v>
      </c>
      <c r="R22" s="41"/>
      <c r="S22" s="30">
        <f>S21/S24</f>
        <v>0.42792209543848292</v>
      </c>
      <c r="T22" s="41"/>
      <c r="U22" s="33">
        <f>U21/U24</f>
        <v>0.44697582541623554</v>
      </c>
      <c r="V22" s="42"/>
    </row>
    <row r="23" spans="2:25" s="4" customFormat="1" ht="12.75" customHeight="1">
      <c r="B23" s="124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6"/>
    </row>
    <row r="24" spans="2:25" s="4" customFormat="1">
      <c r="B24" s="85" t="s">
        <v>17</v>
      </c>
      <c r="C24" s="86"/>
      <c r="D24" s="87">
        <f>D12+D21</f>
        <v>109696</v>
      </c>
      <c r="E24" s="88"/>
      <c r="F24" s="89">
        <f>F12+F21</f>
        <v>567.79999999999995</v>
      </c>
      <c r="G24" s="90"/>
      <c r="H24" s="89">
        <f>H12+H21</f>
        <v>464.8</v>
      </c>
      <c r="I24" s="91"/>
      <c r="J24" s="92"/>
      <c r="K24" s="93">
        <f>K12+K21</f>
        <v>3.6620000000000004</v>
      </c>
      <c r="L24" s="94"/>
      <c r="M24" s="95">
        <f>M12+M21</f>
        <v>70.44</v>
      </c>
      <c r="N24" s="90"/>
      <c r="O24" s="96">
        <f>O12+O21</f>
        <v>1063.5159999999998</v>
      </c>
      <c r="P24" s="97"/>
      <c r="Q24" s="95">
        <f>Q12+Q21</f>
        <v>126.27100000000002</v>
      </c>
      <c r="R24" s="90"/>
      <c r="S24" s="95">
        <f>S12+S21</f>
        <v>74.141999999999996</v>
      </c>
      <c r="T24" s="90"/>
      <c r="U24" s="95">
        <f>U12+U21</f>
        <v>53.155000000000001</v>
      </c>
      <c r="V24" s="98"/>
    </row>
    <row r="25" spans="2:25" ht="13.5" customHeight="1">
      <c r="B25" s="121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3"/>
      <c r="Y25" s="4"/>
    </row>
    <row r="26" spans="2:25">
      <c r="B26" s="99" t="s">
        <v>48</v>
      </c>
      <c r="C26" s="132"/>
      <c r="D26" s="100">
        <v>125482</v>
      </c>
      <c r="E26" s="101"/>
      <c r="F26" s="102">
        <v>669.7</v>
      </c>
      <c r="G26" s="103"/>
      <c r="H26" s="102">
        <v>614.6</v>
      </c>
      <c r="I26" s="101"/>
      <c r="J26" s="135"/>
      <c r="K26" s="104">
        <v>5.3739999999999997</v>
      </c>
      <c r="L26" s="101"/>
      <c r="M26" s="105">
        <v>39.917999999999999</v>
      </c>
      <c r="N26" s="103"/>
      <c r="O26" s="106">
        <v>500.334</v>
      </c>
      <c r="P26" s="107"/>
      <c r="Q26" s="105">
        <v>68.53</v>
      </c>
      <c r="R26" s="103"/>
      <c r="S26" s="105">
        <v>53.421999999999997</v>
      </c>
      <c r="T26" s="103"/>
      <c r="U26" s="105">
        <v>49.131</v>
      </c>
      <c r="V26" s="108"/>
    </row>
    <row r="27" spans="2:25" s="4" customFormat="1">
      <c r="B27" s="12" t="s">
        <v>25</v>
      </c>
      <c r="C27" s="133"/>
      <c r="D27" s="47">
        <f>D26-D24</f>
        <v>15786</v>
      </c>
      <c r="E27" s="37"/>
      <c r="F27" s="47">
        <f>F26-F24</f>
        <v>101.90000000000009</v>
      </c>
      <c r="G27" s="26"/>
      <c r="H27" s="47">
        <f>H26-H24</f>
        <v>149.80000000000001</v>
      </c>
      <c r="I27" s="37"/>
      <c r="J27" s="136"/>
      <c r="K27" s="43">
        <f>K26-K24</f>
        <v>1.7119999999999993</v>
      </c>
      <c r="L27" s="37"/>
      <c r="M27" s="116">
        <f>M26-M24</f>
        <v>-30.521999999999998</v>
      </c>
      <c r="N27" s="37"/>
      <c r="O27" s="116">
        <f>O26-O24</f>
        <v>-563.18199999999979</v>
      </c>
      <c r="P27" s="25"/>
      <c r="Q27" s="116">
        <f>Q26-Q24</f>
        <v>-57.741000000000014</v>
      </c>
      <c r="R27" s="37"/>
      <c r="S27" s="116">
        <f>S26-S24</f>
        <v>-20.72</v>
      </c>
      <c r="T27" s="37"/>
      <c r="U27" s="47">
        <f>U26-U24</f>
        <v>-4.0240000000000009</v>
      </c>
      <c r="V27" s="38"/>
      <c r="Y27" s="1"/>
    </row>
    <row r="28" spans="2:25" s="11" customFormat="1" ht="18.75" thickBot="1">
      <c r="B28" s="13" t="s">
        <v>26</v>
      </c>
      <c r="C28" s="134"/>
      <c r="D28" s="44">
        <f>D27/D26</f>
        <v>0.12580290400216765</v>
      </c>
      <c r="E28" s="45"/>
      <c r="F28" s="44">
        <f>F27/F26</f>
        <v>0.152157682544423</v>
      </c>
      <c r="G28" s="45"/>
      <c r="H28" s="44">
        <f>H27/H26</f>
        <v>0.24373576309794989</v>
      </c>
      <c r="I28" s="45"/>
      <c r="J28" s="137"/>
      <c r="K28" s="44">
        <f>K27/K26</f>
        <v>0.31857089691105311</v>
      </c>
      <c r="L28" s="45"/>
      <c r="M28" s="117">
        <f>M27/M26</f>
        <v>-0.76461746580489998</v>
      </c>
      <c r="N28" s="45"/>
      <c r="O28" s="117">
        <f>O27/O26</f>
        <v>-1.1256120911231293</v>
      </c>
      <c r="P28" s="45"/>
      <c r="Q28" s="117">
        <f>Q27/Q26</f>
        <v>-0.84256529986867079</v>
      </c>
      <c r="R28" s="45"/>
      <c r="S28" s="117">
        <f>S27/S26</f>
        <v>-0.38785519074538577</v>
      </c>
      <c r="T28" s="45"/>
      <c r="U28" s="44">
        <f>U27/U26</f>
        <v>-8.1903482526307234E-2</v>
      </c>
      <c r="V28" s="46"/>
      <c r="Y28" s="4"/>
    </row>
    <row r="29" spans="2:25" s="11" customFormat="1" ht="8.25" customHeight="1">
      <c r="B29" s="53"/>
      <c r="C29" s="54"/>
      <c r="D29" s="55"/>
      <c r="E29" s="56"/>
      <c r="F29" s="55"/>
      <c r="G29" s="56"/>
      <c r="H29" s="55"/>
      <c r="I29" s="56"/>
      <c r="J29" s="57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Y29" s="4"/>
    </row>
    <row r="30" spans="2:25" ht="14.25" customHeight="1">
      <c r="R30" s="58" t="s">
        <v>49</v>
      </c>
      <c r="S30" s="120" t="s">
        <v>29</v>
      </c>
      <c r="T30" s="120"/>
      <c r="U30" s="120"/>
      <c r="Y30" s="11"/>
    </row>
    <row r="38" spans="19:20">
      <c r="S38" s="9"/>
      <c r="T38" s="5"/>
    </row>
  </sheetData>
  <mergeCells count="22">
    <mergeCell ref="S4:T4"/>
    <mergeCell ref="D4:E4"/>
    <mergeCell ref="K4:L4"/>
    <mergeCell ref="M4:N4"/>
    <mergeCell ref="O4:P4"/>
    <mergeCell ref="Q4:R4"/>
    <mergeCell ref="S30:U30"/>
    <mergeCell ref="B25:V25"/>
    <mergeCell ref="B23:V23"/>
    <mergeCell ref="C4:C5"/>
    <mergeCell ref="B2:V2"/>
    <mergeCell ref="J4:J5"/>
    <mergeCell ref="C26:C28"/>
    <mergeCell ref="J26:J28"/>
    <mergeCell ref="B4:B5"/>
    <mergeCell ref="H4:I4"/>
    <mergeCell ref="F4:G4"/>
    <mergeCell ref="C15:C22"/>
    <mergeCell ref="J15:J22"/>
    <mergeCell ref="B6:V6"/>
    <mergeCell ref="U4:V4"/>
    <mergeCell ref="B14:V14"/>
  </mergeCells>
  <pageMargins left="0.51181102362204722" right="0.51181102362204722" top="0.59055118110236227" bottom="0.39370078740157483" header="0.31496062992125984" footer="0.31496062992125984"/>
  <pageSetup paperSize="9" orientation="landscape" r:id="rId1"/>
  <headerFooter>
    <oddHeader>&amp;L&amp;G Ad hoc skupina expertů Management sedimentů&amp;RPříloha 2 k záznamu výsledků12. porady</oddHeader>
    <oddFooter>&amp;L&amp;F&amp;R&amp;P/&amp;N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Ranking_WMP</vt:lpstr>
    </vt:vector>
  </TitlesOfParts>
  <Company>no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</dc:creator>
  <cp:lastModifiedBy>Ladislav</cp:lastModifiedBy>
  <cp:lastPrinted>2013-05-17T08:24:06Z</cp:lastPrinted>
  <dcterms:created xsi:type="dcterms:W3CDTF">2013-04-05T18:28:15Z</dcterms:created>
  <dcterms:modified xsi:type="dcterms:W3CDTF">2013-05-17T08:42:34Z</dcterms:modified>
</cp:coreProperties>
</file>